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6140" windowHeight="1026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<sst xmlns="http://schemas.openxmlformats.org/spreadsheetml/2006/main" count="58" uniqueCount="28">
  <si>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L</t>
  </si>
  <si>
    <t>M</t>
  </si>
  <si>
    <t>N</t>
  </si>
  <si>
    <t>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</si>
  <si>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</si>
  <si>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</si>
  <si>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</si>
  <si>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</si>
  <si>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</si>
  <si>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</si>
  <si>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</si>
  <si>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</si>
  <si>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</si>
  <si>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Categoria 1</t>
  </si>
  <si>
    <t>Categoria 2</t>
  </si>
  <si>
    <t>Categoria 3</t>
  </si>
  <si>
    <t>Costruzioni rurali, civili e industriali</t>
  </si>
  <si>
    <t>Costruzioni stradali e idrauliche, lavori di terra</t>
  </si>
  <si>
    <t>Bonifiche</t>
  </si>
  <si>
    <t>€</t>
  </si>
  <si>
    <t>..…percent.</t>
  </si>
  <si>
    <t>Importo dell'opera</t>
  </si>
  <si>
    <t>TABELLA H4</t>
  </si>
  <si>
    <t>COSTRUZIONI</t>
  </si>
  <si>
    <t>Ogni lettera corrisponde ad una delle specie di costruzioni indicate nell'articolo 57 della tariffa.</t>
  </si>
  <si>
    <t>SCRIVI NELLA CASELLA EVIDENZIATA L'IMPORTO DELLE OPERE</t>
  </si>
  <si>
    <t>andrea savini</t>
  </si>
  <si>
    <t>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</si>
</sst>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#,##0.00_ ;[Red]\-#,##0.00\ 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6"/>
      <name val="Arial"/>
      <family val="0"/>
    </font>
    <font>
      <sz val="11"/>
      <color indexed="5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22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Alignment="1" applyProtection="1">
      <alignment horizontal="right"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5" fontId="0" fillId="0" borderId="3" xfId="0" applyNumberFormat="1" applyBorder="1" applyAlignment="1" applyProtection="1">
      <alignment horizontal="right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5" fontId="0" fillId="0" borderId="9" xfId="0" applyNumberFormat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center"/>
      <protection hidden="1"/>
    </xf>
    <xf numFmtId="164" fontId="0" fillId="0" borderId="11" xfId="0" applyNumberForma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left"/>
      <protection hidden="1"/>
    </xf>
    <xf numFmtId="164" fontId="9" fillId="0" borderId="0" xfId="0" applyNumberFormat="1" applyFont="1" applyAlignment="1" applyProtection="1">
      <alignment horizontal="right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2" fontId="4" fillId="0" borderId="11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165" fontId="0" fillId="2" borderId="12" xfId="0" applyNumberFormat="1" applyFill="1" applyBorder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center"/>
      <protection hidden="1"/>
    </xf>
    <xf numFmtId="164" fontId="0" fillId="2" borderId="11" xfId="0" applyNumberFormat="1" applyFill="1" applyBorder="1" applyAlignment="1" applyProtection="1">
      <alignment/>
      <protection hidden="1"/>
    </xf>
    <xf numFmtId="164" fontId="0" fillId="3" borderId="7" xfId="0" applyNumberForma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  <xf numFmtId="165" fontId="0" fillId="4" borderId="13" xfId="0" applyNumberFormat="1" applyFill="1" applyBorder="1" applyAlignment="1" applyProtection="1">
      <alignment horizontal="center"/>
      <protection locked="0"/>
    </xf>
    <xf numFmtId="165" fontId="0" fillId="4" borderId="14" xfId="0" applyNumberFormat="1" applyFill="1" applyBorder="1" applyAlignment="1" applyProtection="1">
      <alignment horizontal="center"/>
      <protection locked="0"/>
    </xf>
    <xf numFmtId="0" fontId="8" fillId="5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8" fillId="5" borderId="0" xfId="0" applyFont="1" applyFill="1" applyBorder="1" applyAlignment="1" applyProtection="1">
      <alignment horizontal="center" vertical="center"/>
      <protection hidden="1"/>
    </xf>
    <xf numFmtId="0" fontId="8" fillId="5" borderId="6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8" fillId="5" borderId="10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8</xdr:row>
      <xdr:rowOff>114300</xdr:rowOff>
    </xdr:from>
    <xdr:to>
      <xdr:col>3</xdr:col>
      <xdr:colOff>647700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914525" y="16954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workbookViewId="0" topLeftCell="A13">
      <selection activeCell="K43" sqref="K43"/>
    </sheetView>
  </sheetViews>
  <sheetFormatPr defaultColWidth="9.140625" defaultRowHeight="12.75"/>
  <cols>
    <col min="1" max="1" width="8.8515625" style="1" customWidth="1"/>
    <col min="2" max="2" width="2.8515625" style="1" customWidth="1"/>
    <col min="3" max="3" width="14.28125" style="2" customWidth="1"/>
    <col min="4" max="4" width="11.00390625" style="1" customWidth="1"/>
    <col min="5" max="5" width="9.00390625" style="1" customWidth="1"/>
    <col min="6" max="9" width="9.00390625" style="1" bestFit="1" customWidth="1"/>
    <col min="10" max="10" width="9.00390625" style="1" customWidth="1"/>
    <col min="11" max="17" width="9.00390625" style="1" bestFit="1" customWidth="1"/>
    <col min="18" max="16384" width="8.8515625" style="1" customWidth="1"/>
  </cols>
  <sheetData>
    <row r="1" spans="5:17" ht="12.75" customHeight="1" thickBot="1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1" ht="21.75" customHeight="1" thickBot="1">
      <c r="B2" s="41" t="s">
        <v>25</v>
      </c>
      <c r="C2" s="41"/>
      <c r="D2" s="41"/>
      <c r="E2" s="41"/>
      <c r="F2" s="41"/>
      <c r="G2" s="41"/>
      <c r="H2" s="41"/>
      <c r="I2" s="41"/>
      <c r="J2" s="42">
        <v>0</v>
      </c>
      <c r="K2" s="43"/>
    </row>
    <row r="3" spans="15:17" ht="9" customHeight="1">
      <c r="O3" s="44" t="s">
        <v>22</v>
      </c>
      <c r="P3" s="45"/>
      <c r="Q3" s="46"/>
    </row>
    <row r="4" spans="3:17" ht="25.5" customHeight="1">
      <c r="C4" s="2" t="s">
        <v>23</v>
      </c>
      <c r="O4" s="47"/>
      <c r="P4" s="48"/>
      <c r="Q4" s="49"/>
    </row>
    <row r="5" spans="15:17" ht="12" customHeight="1" thickBot="1">
      <c r="O5" s="50"/>
      <c r="P5" s="51"/>
      <c r="Q5" s="52"/>
    </row>
    <row r="6" spans="2:19" ht="13.5" customHeight="1">
      <c r="B6" s="32" t="s">
        <v>21</v>
      </c>
      <c r="C6" s="33"/>
      <c r="D6" s="34"/>
      <c r="E6" s="53" t="s">
        <v>13</v>
      </c>
      <c r="F6" s="54"/>
      <c r="G6" s="54"/>
      <c r="H6" s="54"/>
      <c r="I6" s="55"/>
      <c r="J6" s="53" t="s">
        <v>14</v>
      </c>
      <c r="K6" s="54"/>
      <c r="L6" s="54"/>
      <c r="M6" s="54"/>
      <c r="N6" s="55"/>
      <c r="O6" s="53" t="s">
        <v>15</v>
      </c>
      <c r="P6" s="54"/>
      <c r="Q6" s="55"/>
      <c r="R6" s="4"/>
      <c r="S6" s="4"/>
    </row>
    <row r="7" spans="2:17" ht="14.25" customHeight="1" thickBot="1">
      <c r="B7" s="35"/>
      <c r="C7" s="36"/>
      <c r="D7" s="37"/>
      <c r="E7" s="56" t="s">
        <v>16</v>
      </c>
      <c r="F7" s="57"/>
      <c r="G7" s="57"/>
      <c r="H7" s="57"/>
      <c r="I7" s="58"/>
      <c r="J7" s="56" t="s">
        <v>17</v>
      </c>
      <c r="K7" s="57"/>
      <c r="L7" s="57"/>
      <c r="M7" s="57"/>
      <c r="N7" s="58"/>
      <c r="O7" s="56" t="s">
        <v>18</v>
      </c>
      <c r="P7" s="57"/>
      <c r="Q7" s="58"/>
    </row>
    <row r="8" spans="2:17" ht="15.75" thickBot="1">
      <c r="B8" s="38"/>
      <c r="C8" s="39"/>
      <c r="D8" s="40"/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0</v>
      </c>
      <c r="O8" s="5" t="s">
        <v>1</v>
      </c>
      <c r="P8" s="5" t="s">
        <v>2</v>
      </c>
      <c r="Q8" s="5" t="s">
        <v>3</v>
      </c>
    </row>
    <row r="9" spans="2:17" ht="15" customHeight="1" thickBot="1">
      <c r="B9" s="23"/>
      <c r="C9" s="24"/>
      <c r="D9" s="26" t="s">
        <v>27</v>
      </c>
      <c r="E9" s="25">
        <v>-0.2</v>
      </c>
      <c r="F9" s="25">
        <v>-0.2</v>
      </c>
      <c r="G9" s="25">
        <v>-0.2</v>
      </c>
      <c r="H9" s="25">
        <v>-0.2</v>
      </c>
      <c r="I9" s="25">
        <v>-0.2</v>
      </c>
      <c r="J9" s="25">
        <v>-0.25</v>
      </c>
      <c r="K9" s="25">
        <v>-0.25</v>
      </c>
      <c r="L9" s="25">
        <v>-0.25</v>
      </c>
      <c r="M9" s="25">
        <v>-0.25</v>
      </c>
      <c r="N9" s="25">
        <v>-0.23</v>
      </c>
      <c r="O9" s="25">
        <v>-0.32</v>
      </c>
      <c r="P9" s="25">
        <v>-0.32</v>
      </c>
      <c r="Q9" s="25">
        <v>-0.28</v>
      </c>
    </row>
    <row r="10" spans="2:17" ht="15" customHeight="1">
      <c r="B10" s="6" t="s">
        <v>19</v>
      </c>
      <c r="C10" s="7">
        <v>5164.57</v>
      </c>
      <c r="D10" s="8" t="s">
        <v>20</v>
      </c>
      <c r="E10" s="9">
        <v>8.2615</v>
      </c>
      <c r="F10" s="9">
        <v>10.8404</v>
      </c>
      <c r="G10" s="9">
        <v>11.7305</v>
      </c>
      <c r="H10" s="9">
        <v>16.2493</v>
      </c>
      <c r="I10" s="9">
        <v>17.4237</v>
      </c>
      <c r="J10" s="9">
        <v>7.7666</v>
      </c>
      <c r="K10" s="9">
        <v>11.6499</v>
      </c>
      <c r="L10" s="9">
        <v>9.6212</v>
      </c>
      <c r="M10" s="9">
        <v>12.1199</v>
      </c>
      <c r="N10" s="9">
        <v>9.4127</v>
      </c>
      <c r="O10" s="9">
        <v>10.4092</v>
      </c>
      <c r="P10" s="9">
        <v>12.1232</v>
      </c>
      <c r="Q10" s="9">
        <v>9.4232</v>
      </c>
    </row>
    <row r="11" spans="2:17" ht="15" customHeight="1">
      <c r="B11" s="10"/>
      <c r="C11" s="11" t="str">
        <f>IF(C10&lt;$J$2,IF(C12&gt;$J$2,$J$2,"NN"),"NN")</f>
        <v>NN</v>
      </c>
      <c r="D11" s="12"/>
      <c r="E11" s="31" t="e">
        <f>ROUND(((E10-E12)/(C12-C10)*(C12-C11))+E12,4)</f>
        <v>#VALUE!</v>
      </c>
      <c r="F11" s="31" t="e">
        <f>ROUND(((F10-F12)/(C12-C10)*(C12-C11))+F12,4)</f>
        <v>#VALUE!</v>
      </c>
      <c r="G11" s="31" t="e">
        <f>ROUND(((G10-G12)/(C12-C10)*(C12-C11))+G12,4)</f>
        <v>#VALUE!</v>
      </c>
      <c r="H11" s="31" t="e">
        <f>ROUND(((H10-H12)/(C12-C10)*(C12-C11))+H12,4)</f>
        <v>#VALUE!</v>
      </c>
      <c r="I11" s="31" t="e">
        <f>ROUND(((I10-I12)/(C12-C10)*(C12-C11))+I12,4)</f>
        <v>#VALUE!</v>
      </c>
      <c r="J11" s="31" t="e">
        <f>ROUND(((J10-J12)/(C12-C10)*(C12-C11))+J12,4)</f>
        <v>#VALUE!</v>
      </c>
      <c r="K11" s="31" t="e">
        <f>ROUND(((K10-K12)/(C12-C10)*(C12-C11))+K12,4)</f>
        <v>#VALUE!</v>
      </c>
      <c r="L11" s="31" t="e">
        <f>ROUND(((L10-L12)/(C12-C10)*(C12-C11))+L12,4)</f>
        <v>#VALUE!</v>
      </c>
      <c r="M11" s="31" t="e">
        <f>ROUND(((M10-M12)/(C12-C10)*(C12-C11))+M12,4)</f>
        <v>#VALUE!</v>
      </c>
      <c r="N11" s="31" t="e">
        <f>ROUND(((N10-N12)/(C12-C10)*(C12-C11))+N12,4)</f>
        <v>#VALUE!</v>
      </c>
      <c r="O11" s="31" t="e">
        <f>ROUND(((O10-O12)/(C12-C10)*(C12-C11))+O12,4)</f>
        <v>#VALUE!</v>
      </c>
      <c r="P11" s="31" t="e">
        <f>ROUND(((P10-P12)/(C12-C10)*(C12-C11))+P12,4)</f>
        <v>#VALUE!</v>
      </c>
      <c r="Q11" s="31" t="e">
        <f>ROUND(((Q10-Q12)/(C12-C10)*(C12-C11))+Q12,4)</f>
        <v>#VALUE!</v>
      </c>
    </row>
    <row r="12" spans="2:17" ht="15" customHeight="1">
      <c r="B12" s="10" t="s">
        <v>19</v>
      </c>
      <c r="C12" s="11">
        <v>7746.85</v>
      </c>
      <c r="D12" s="12" t="s">
        <v>20</v>
      </c>
      <c r="E12" s="13">
        <v>7.618</v>
      </c>
      <c r="F12" s="13">
        <v>9.9961</v>
      </c>
      <c r="G12" s="13">
        <v>10.8168</v>
      </c>
      <c r="H12" s="13">
        <v>14.9836</v>
      </c>
      <c r="I12" s="13">
        <v>16.0666</v>
      </c>
      <c r="J12" s="13">
        <v>7.0179</v>
      </c>
      <c r="K12" s="13">
        <v>10.5269</v>
      </c>
      <c r="L12" s="13">
        <v>8.6937</v>
      </c>
      <c r="M12" s="13">
        <v>10.9516</v>
      </c>
      <c r="N12" s="13">
        <v>8.5746</v>
      </c>
      <c r="O12" s="13">
        <v>9.1426</v>
      </c>
      <c r="P12" s="13">
        <v>10.648</v>
      </c>
      <c r="Q12" s="13">
        <v>8.4119</v>
      </c>
    </row>
    <row r="13" spans="2:17" ht="15" customHeight="1">
      <c r="B13" s="10"/>
      <c r="C13" s="11" t="str">
        <f>IF(C12&lt;=$J$2,IF(C14&gt;$J$2,$J$2,"NN"),"NN")</f>
        <v>NN</v>
      </c>
      <c r="D13" s="12"/>
      <c r="E13" s="31" t="e">
        <f>ROUND(((E12-E14)/(C14-C12)*(C14-C13))+E14,4)</f>
        <v>#VALUE!</v>
      </c>
      <c r="F13" s="31" t="e">
        <f>ROUND(((F12-F14)/(C14-C12)*(C14-C13))+F14,4)</f>
        <v>#VALUE!</v>
      </c>
      <c r="G13" s="31" t="e">
        <f>ROUND(((G12-G14)/(C14-C12)*(C14-C13))+G14,4)</f>
        <v>#VALUE!</v>
      </c>
      <c r="H13" s="31" t="e">
        <f>ROUND(((H12-H14)/(C14-C12)*(C14-C13))+H14,4)</f>
        <v>#VALUE!</v>
      </c>
      <c r="I13" s="31" t="e">
        <f>ROUND(((I12-I14)/(C14-C12)*(C14-C13))+I14,4)</f>
        <v>#VALUE!</v>
      </c>
      <c r="J13" s="31" t="e">
        <f>ROUND(((J12-J14)/(C14-C12)*(C14-C13))+J14,4)</f>
        <v>#VALUE!</v>
      </c>
      <c r="K13" s="31" t="e">
        <f>ROUND(((K12-K14)/(C14-C12)*(C14-C13))+K14,4)</f>
        <v>#VALUE!</v>
      </c>
      <c r="L13" s="31" t="e">
        <f>ROUND(((L12-L14)/(C14-C12)*(C14-C13))+L14,4)</f>
        <v>#VALUE!</v>
      </c>
      <c r="M13" s="31" t="e">
        <f>ROUND(((M12-M14)/(C14-C12)*(C14-C13))+M14,4)</f>
        <v>#VALUE!</v>
      </c>
      <c r="N13" s="31" t="e">
        <f>ROUND(((N12-N14)/(C14-C12)*(C14-C13))+N14,4)</f>
        <v>#VALUE!</v>
      </c>
      <c r="O13" s="31" t="e">
        <f>ROUND(((O12-O14)/(C14-C12)*(C14-C13))+O14,4)</f>
        <v>#VALUE!</v>
      </c>
      <c r="P13" s="31" t="e">
        <f>ROUND(((P12-P14)/(C14-C12)*(C14-C13))+P14,4)</f>
        <v>#VALUE!</v>
      </c>
      <c r="Q13" s="31" t="e">
        <f>ROUND(((Q12-Q14)/(C14-C12)*(C14-C13))+Q14,4)</f>
        <v>#VALUE!</v>
      </c>
    </row>
    <row r="14" spans="2:17" ht="15" customHeight="1">
      <c r="B14" s="10" t="s">
        <v>19</v>
      </c>
      <c r="C14" s="11">
        <v>10329.14</v>
      </c>
      <c r="D14" s="12" t="s">
        <v>20</v>
      </c>
      <c r="E14" s="13">
        <v>7.1921</v>
      </c>
      <c r="F14" s="13">
        <v>9.4372</v>
      </c>
      <c r="G14" s="13">
        <v>10.212</v>
      </c>
      <c r="H14" s="13">
        <v>14.1458</v>
      </c>
      <c r="I14" s="13">
        <v>15.1682</v>
      </c>
      <c r="J14" s="13">
        <v>6.5309</v>
      </c>
      <c r="K14" s="13">
        <v>9.7964</v>
      </c>
      <c r="L14" s="13">
        <v>8.0904</v>
      </c>
      <c r="M14" s="13">
        <v>10.1916</v>
      </c>
      <c r="N14" s="13">
        <v>8.0256</v>
      </c>
      <c r="O14" s="13">
        <v>8.3385</v>
      </c>
      <c r="P14" s="13">
        <v>9.7116</v>
      </c>
      <c r="Q14" s="13">
        <v>7.7609</v>
      </c>
    </row>
    <row r="15" spans="2:17" ht="15" customHeight="1">
      <c r="B15" s="10"/>
      <c r="C15" s="11" t="str">
        <f>IF(C14&lt;=$J$2,IF(C16&gt;$J$2,$J$2,"NN"),"NN")</f>
        <v>NN</v>
      </c>
      <c r="D15" s="12"/>
      <c r="E15" s="31" t="e">
        <f>ROUND(((E14-E16)/(C16-C14)*(C16-C15))+E16,4)</f>
        <v>#VALUE!</v>
      </c>
      <c r="F15" s="31" t="e">
        <f>ROUND(((F14-F16)/(C16-C14)*(C16-C15))+F16,4)</f>
        <v>#VALUE!</v>
      </c>
      <c r="G15" s="31" t="e">
        <f>ROUND(((G14-G16)/(C16-C14)*(C16-C15))+G16,4)</f>
        <v>#VALUE!</v>
      </c>
      <c r="H15" s="31" t="e">
        <f>ROUND(((H14-H16)/(C16-C14)*(C16-C15))+H16,4)</f>
        <v>#VALUE!</v>
      </c>
      <c r="I15" s="31" t="e">
        <f>ROUND(((I14-I16)/(C16-C14)*(C16-C15))+I16,4)</f>
        <v>#VALUE!</v>
      </c>
      <c r="J15" s="31" t="e">
        <f>ROUND(((J14-J16)/(C16-C14)*(C16-C15))+J16,4)</f>
        <v>#VALUE!</v>
      </c>
      <c r="K15" s="31" t="e">
        <f>ROUND(((K14-K16)/(C16-C14)*(C16-C15))+K16,4)</f>
        <v>#VALUE!</v>
      </c>
      <c r="L15" s="31" t="e">
        <f>ROUND(((L14-L16)/(C16-C14)*(C16-C15))+L16,4)</f>
        <v>#VALUE!</v>
      </c>
      <c r="M15" s="31" t="e">
        <f>ROUND(((M14-M16)/(C16-C14)*(C16-C15))+M16,4)</f>
        <v>#VALUE!</v>
      </c>
      <c r="N15" s="31" t="e">
        <f>ROUND(((N14-N16)/(C16-C14)*(C16-C15))+N16,4)</f>
        <v>#VALUE!</v>
      </c>
      <c r="O15" s="31" t="e">
        <f>ROUND(((O14-O16)/(C16-C14)*(C16-C15))+O16,4)</f>
        <v>#VALUE!</v>
      </c>
      <c r="P15" s="31" t="e">
        <f>ROUND(((P14-P16)/(C16-C14)*(C16-C15))+P16,4)</f>
        <v>#VALUE!</v>
      </c>
      <c r="Q15" s="31" t="e">
        <f>ROUND(((Q14-Q16)/(C16-C14)*(C16-C15))+Q16,4)</f>
        <v>#VALUE!</v>
      </c>
    </row>
    <row r="16" spans="2:17" ht="15" customHeight="1">
      <c r="B16" s="10" t="s">
        <v>19</v>
      </c>
      <c r="C16" s="11">
        <v>15493.71</v>
      </c>
      <c r="D16" s="12" t="s">
        <v>20</v>
      </c>
      <c r="E16" s="13">
        <v>6.6319</v>
      </c>
      <c r="F16" s="13">
        <v>8.7021</v>
      </c>
      <c r="G16" s="13">
        <v>9.4166</v>
      </c>
      <c r="H16" s="13">
        <v>13.044</v>
      </c>
      <c r="I16" s="13">
        <v>13.9867</v>
      </c>
      <c r="J16" s="13">
        <v>5.9013</v>
      </c>
      <c r="K16" s="13">
        <v>8.852</v>
      </c>
      <c r="L16" s="13">
        <v>7.3105</v>
      </c>
      <c r="M16" s="13">
        <v>9.2092</v>
      </c>
      <c r="N16" s="13">
        <v>7.311</v>
      </c>
      <c r="O16" s="13">
        <v>7.3238</v>
      </c>
      <c r="P16" s="13">
        <v>8.5298</v>
      </c>
      <c r="Q16" s="13">
        <v>6.9279</v>
      </c>
    </row>
    <row r="17" spans="2:17" ht="15" customHeight="1">
      <c r="B17" s="10"/>
      <c r="C17" s="11" t="str">
        <f>IF(C16&lt;=$J$2,IF(C18&gt;$J$2,$J$2,"NN"),"NN")</f>
        <v>NN</v>
      </c>
      <c r="D17" s="12"/>
      <c r="E17" s="31" t="e">
        <f>ROUND(((E16-E18)/(C18-C16)*(C18-C17))+E18,4)</f>
        <v>#VALUE!</v>
      </c>
      <c r="F17" s="31" t="e">
        <f>ROUND(((F16-F18)/(C18-C16)*(C18-C17))+F18,4)</f>
        <v>#VALUE!</v>
      </c>
      <c r="G17" s="31" t="e">
        <f>ROUND(((G16-G18)/(C18-C16)*(C18-C17))+G18,4)</f>
        <v>#VALUE!</v>
      </c>
      <c r="H17" s="31" t="e">
        <f>ROUND(((H16-H18)/(C18-C16)*(C18-C17))+H18,4)</f>
        <v>#VALUE!</v>
      </c>
      <c r="I17" s="31" t="e">
        <f>ROUND(((I16-I18)/(C18-C16)*(C18-C17))+I18,4)</f>
        <v>#VALUE!</v>
      </c>
      <c r="J17" s="31" t="e">
        <f>ROUND(((J16-J18)/(C18-C16)*(C18-C17))+J18,4)</f>
        <v>#VALUE!</v>
      </c>
      <c r="K17" s="31" t="e">
        <f>ROUND(((K16-K18)/(C18-C16)*(C18-C17))+K18,4)</f>
        <v>#VALUE!</v>
      </c>
      <c r="L17" s="31" t="e">
        <f>ROUND(((L16-L18)/(C18-C16)*(C18-C17))+L18,4)</f>
        <v>#VALUE!</v>
      </c>
      <c r="M17" s="31" t="e">
        <f>ROUND(((M16-M18)/(C18-C16)*(C18-C17))+M18,4)</f>
        <v>#VALUE!</v>
      </c>
      <c r="N17" s="31" t="e">
        <f>ROUND(((N16-N18)/(C18-C16)*(C18-C17))+N18,4)</f>
        <v>#VALUE!</v>
      </c>
      <c r="O17" s="31" t="e">
        <f>ROUND(((O16-O18)/(C18-C16)*(C18-C17))+O18,4)</f>
        <v>#VALUE!</v>
      </c>
      <c r="P17" s="31" t="e">
        <f>ROUND(((P16-P18)/(C18-C16)*(C18-C17))+P18,4)</f>
        <v>#VALUE!</v>
      </c>
      <c r="Q17" s="31" t="e">
        <f>ROUND(((Q16-Q18)/(C18-C16)*(C18-C17))+Q18,4)</f>
        <v>#VALUE!</v>
      </c>
    </row>
    <row r="18" spans="2:17" ht="15" customHeight="1">
      <c r="B18" s="10" t="s">
        <v>19</v>
      </c>
      <c r="C18" s="11">
        <v>20658.28</v>
      </c>
      <c r="D18" s="12" t="s">
        <v>20</v>
      </c>
      <c r="E18" s="13">
        <v>6.2611</v>
      </c>
      <c r="F18" s="13">
        <v>8.2155</v>
      </c>
      <c r="G18" s="13">
        <v>8.8901</v>
      </c>
      <c r="H18" s="13">
        <v>12.3156</v>
      </c>
      <c r="I18" s="13">
        <v>13.2047</v>
      </c>
      <c r="J18" s="13">
        <v>5.4918</v>
      </c>
      <c r="K18" s="13">
        <v>8.2378</v>
      </c>
      <c r="L18" s="13">
        <v>6.8032</v>
      </c>
      <c r="M18" s="13">
        <v>8.5701</v>
      </c>
      <c r="N18" s="13">
        <v>6.8429</v>
      </c>
      <c r="O18" s="13">
        <v>6.6797</v>
      </c>
      <c r="P18" s="13">
        <v>7.7796</v>
      </c>
      <c r="Q18" s="13">
        <v>6.3918</v>
      </c>
    </row>
    <row r="19" spans="2:17" ht="15" customHeight="1">
      <c r="B19" s="10"/>
      <c r="C19" s="11" t="str">
        <f>IF(C18&lt;$J$2,IF(C20&gt;$J$2,$J$2,"NN"),"NN")</f>
        <v>NN</v>
      </c>
      <c r="D19" s="12"/>
      <c r="E19" s="31" t="e">
        <f>ROUND(((E18-E20)/(C20-C18)*(C20-C19))+E20,4)</f>
        <v>#VALUE!</v>
      </c>
      <c r="F19" s="31" t="e">
        <f>ROUND(((F18-F20)/(C20-C18)*(C20-C19))+F20,4)</f>
        <v>#VALUE!</v>
      </c>
      <c r="G19" s="31" t="e">
        <f>ROUND(((G18-G20)/(C20-C18)*(C20-C19))+G20,4)</f>
        <v>#VALUE!</v>
      </c>
      <c r="H19" s="31" t="e">
        <f>ROUND(((H18-H20)/(C20-C18)*(C20-C19))+H20,4)</f>
        <v>#VALUE!</v>
      </c>
      <c r="I19" s="31" t="e">
        <f>ROUND(((I18-I20)/(C20-C18)*(C20-C19))+I20,4)</f>
        <v>#VALUE!</v>
      </c>
      <c r="J19" s="31" t="e">
        <f>ROUND(((J18-J20)/(C20-C18)*(C20-C19))+J20,4)</f>
        <v>#VALUE!</v>
      </c>
      <c r="K19" s="31" t="e">
        <f>ROUND(((K18-K20)/(C20-C18)*(C20-C19))+K20,4)</f>
        <v>#VALUE!</v>
      </c>
      <c r="L19" s="31" t="e">
        <f>ROUND(((L18-L20)/(C20-C18)*(C20-C19))+L20,4)</f>
        <v>#VALUE!</v>
      </c>
      <c r="M19" s="31" t="e">
        <f>ROUND(((M18-M20)/(C20-C18)*(C20-C19))+M20,4)</f>
        <v>#VALUE!</v>
      </c>
      <c r="N19" s="31" t="e">
        <f>ROUND(((N18-N20)/(C20-C18)*(C20-C19))+N20,4)</f>
        <v>#VALUE!</v>
      </c>
      <c r="O19" s="31" t="e">
        <f>ROUND(((O18-O20)/(C20-C18)*(C20-C19))+O20,4)</f>
        <v>#VALUE!</v>
      </c>
      <c r="P19" s="31" t="e">
        <f>ROUND(((P18-P20)/(C20-C18)*(C20-C19))+P20,4)</f>
        <v>#VALUE!</v>
      </c>
      <c r="Q19" s="31" t="e">
        <f>ROUND(((Q18-Q20)/(C20-C18)*(C20-C19))+Q20,4)</f>
        <v>#VALUE!</v>
      </c>
    </row>
    <row r="20" spans="2:17" ht="15" customHeight="1">
      <c r="B20" s="10" t="s">
        <v>19</v>
      </c>
      <c r="C20" s="11">
        <v>25822.84</v>
      </c>
      <c r="D20" s="12" t="s">
        <v>20</v>
      </c>
      <c r="E20" s="14">
        <v>5.9878</v>
      </c>
      <c r="F20" s="13">
        <v>7.8569</v>
      </c>
      <c r="G20" s="13">
        <v>8.502</v>
      </c>
      <c r="H20" s="13">
        <v>11.7771</v>
      </c>
      <c r="I20" s="13">
        <v>12.6284</v>
      </c>
      <c r="J20" s="13">
        <v>5.1938</v>
      </c>
      <c r="K20" s="13">
        <v>7.7908</v>
      </c>
      <c r="L20" s="13">
        <v>6.4341</v>
      </c>
      <c r="M20" s="13">
        <v>8.1051</v>
      </c>
      <c r="N20" s="13">
        <v>6.5006</v>
      </c>
      <c r="O20" s="13">
        <v>6.2194</v>
      </c>
      <c r="P20" s="13">
        <v>7.2435</v>
      </c>
      <c r="Q20" s="13">
        <v>6.0046</v>
      </c>
    </row>
    <row r="21" spans="2:17" ht="15" customHeight="1">
      <c r="B21" s="10"/>
      <c r="C21" s="11" t="str">
        <f>IF(C20&lt;=$J$2,IF(C22&gt;$J$2,$J$2,"NN"),"NN")</f>
        <v>NN</v>
      </c>
      <c r="D21" s="12"/>
      <c r="E21" s="31" t="e">
        <f>ROUND(((E20-E22)/(C22-C20)*(C22-C21))+E22,4)</f>
        <v>#VALUE!</v>
      </c>
      <c r="F21" s="31" t="e">
        <f>ROUND(((F20-F22)/(C22-C20)*(C22-C21))+F22,4)</f>
        <v>#VALUE!</v>
      </c>
      <c r="G21" s="31" t="e">
        <f>ROUND(((G20-G22)/(C22-C20)*(C22-C21))+G22,4)</f>
        <v>#VALUE!</v>
      </c>
      <c r="H21" s="31" t="e">
        <f>ROUND(((H20-H22)/(C22-C20)*(C22-C21))+H22,4)</f>
        <v>#VALUE!</v>
      </c>
      <c r="I21" s="31" t="e">
        <f>ROUND(((I20-I22)/(C22-C20)*(C22-C21))+I22,4)</f>
        <v>#VALUE!</v>
      </c>
      <c r="J21" s="31" t="e">
        <f>ROUND(((J20-J22)/(C22-C20)*(C22-C21))+J22,4)</f>
        <v>#VALUE!</v>
      </c>
      <c r="K21" s="31" t="e">
        <f>ROUND(((K20-K22)/(C22-C20)*(C22-C21))+K22,4)</f>
        <v>#VALUE!</v>
      </c>
      <c r="L21" s="31" t="e">
        <f>ROUND(((L20-L22)/(C22-C20)*(C22-C21))+L22,4)</f>
        <v>#VALUE!</v>
      </c>
      <c r="M21" s="31" t="e">
        <f>ROUND(((M20-M22)/(C22-C20)*(C22-C21))+M22,4)</f>
        <v>#VALUE!</v>
      </c>
      <c r="N21" s="31" t="e">
        <f>ROUND(((N20-N22)/(C22-C20)*(C22-C21))+N22,4)</f>
        <v>#VALUE!</v>
      </c>
      <c r="O21" s="31" t="e">
        <f>ROUND(((O20-O22)/(C22-C20)*(C22-C21))+O22,4)</f>
        <v>#VALUE!</v>
      </c>
      <c r="P21" s="31" t="e">
        <f>ROUND(((P20-P22)/(C22-C20)*(C22-C21))+P22,4)</f>
        <v>#VALUE!</v>
      </c>
      <c r="Q21" s="31" t="e">
        <f>ROUND(((Q20-Q22)/(C22-C20)*(C22-C21))+Q22,4)</f>
        <v>#VALUE!</v>
      </c>
    </row>
    <row r="22" spans="2:17" ht="15" customHeight="1">
      <c r="B22" s="10" t="s">
        <v>19</v>
      </c>
      <c r="C22" s="11">
        <v>36151.98</v>
      </c>
      <c r="D22" s="12" t="s">
        <v>20</v>
      </c>
      <c r="E22" s="13">
        <v>5.5981</v>
      </c>
      <c r="F22" s="13">
        <v>7.3456</v>
      </c>
      <c r="G22" s="13">
        <v>7.9487</v>
      </c>
      <c r="H22" s="13">
        <v>11.0107</v>
      </c>
      <c r="I22" s="13">
        <v>11.8065</v>
      </c>
      <c r="J22" s="13">
        <v>4.7748</v>
      </c>
      <c r="K22" s="13">
        <v>7.1622</v>
      </c>
      <c r="L22" s="13">
        <v>4.915</v>
      </c>
      <c r="M22" s="13">
        <v>7.4512</v>
      </c>
      <c r="N22" s="13">
        <v>6.0165</v>
      </c>
      <c r="O22" s="13">
        <v>5.5845</v>
      </c>
      <c r="P22" s="13">
        <v>6.5041</v>
      </c>
      <c r="Q22" s="13">
        <v>5.4648</v>
      </c>
    </row>
    <row r="23" spans="2:17" ht="15" customHeight="1">
      <c r="B23" s="10"/>
      <c r="C23" s="11" t="str">
        <f>IF(C22&lt;=$J$2,IF(C24&gt;$J$2,$J$2,"NN"),"NN")</f>
        <v>NN</v>
      </c>
      <c r="D23" s="12"/>
      <c r="E23" s="31" t="e">
        <f>ROUND(((E22-E24)/(C24-C22)*(C24-C23))+E24,4)</f>
        <v>#VALUE!</v>
      </c>
      <c r="F23" s="31" t="e">
        <f>ROUND(((F22-F24)/(C24-C22)*(C24-C23))+F24,4)</f>
        <v>#VALUE!</v>
      </c>
      <c r="G23" s="31" t="e">
        <f>ROUND(((G22-G24)/(C24-C22)*(C24-C23))+G24,4)</f>
        <v>#VALUE!</v>
      </c>
      <c r="H23" s="31" t="e">
        <f>ROUND(((H22-H24)/(C24-C22)*(C24-C23))+H24,4)</f>
        <v>#VALUE!</v>
      </c>
      <c r="I23" s="31" t="e">
        <f>ROUND(((I22-I24)/(C24-C22)*(C24-C23))+I24,4)</f>
        <v>#VALUE!</v>
      </c>
      <c r="J23" s="31" t="e">
        <f>ROUND(((J22-J24)/(C24-C22)*(C24-C23))+J24,4)</f>
        <v>#VALUE!</v>
      </c>
      <c r="K23" s="31" t="e">
        <f>ROUND(((K22-K24)/(C24-C22)*(C24-C23))+K24,4)</f>
        <v>#VALUE!</v>
      </c>
      <c r="L23" s="31" t="e">
        <f>ROUND(((L22-L24)/(C24-C22)*(C24-C23))+L24,4)</f>
        <v>#VALUE!</v>
      </c>
      <c r="M23" s="31" t="e">
        <f>ROUND(((M22-M24)/(C24-C22)*(C24-C23))+M24,4)</f>
        <v>#VALUE!</v>
      </c>
      <c r="N23" s="31" t="e">
        <f>ROUND(((N22-N24)/(C24-C22)*(C24-C23))+N24,4)</f>
        <v>#VALUE!</v>
      </c>
      <c r="O23" s="31" t="e">
        <f>ROUND(((O22-O24)/(C24-C22)*(C24-C23))+O24,4)</f>
        <v>#VALUE!</v>
      </c>
      <c r="P23" s="31" t="e">
        <f>ROUND(((P22-P24)/(C24-C22)*(C24-C23))+P24,4)</f>
        <v>#VALUE!</v>
      </c>
      <c r="Q23" s="31" t="e">
        <f>ROUND(((Q22-Q24)/(C24-C22)*(C24-C23))+Q24,4)</f>
        <v>#VALUE!</v>
      </c>
    </row>
    <row r="24" spans="2:17" ht="15" customHeight="1">
      <c r="B24" s="10" t="s">
        <v>19</v>
      </c>
      <c r="C24" s="11">
        <v>51645.69</v>
      </c>
      <c r="D24" s="12" t="s">
        <v>20</v>
      </c>
      <c r="E24" s="13">
        <v>5.2127</v>
      </c>
      <c r="F24" s="13">
        <v>6.8399</v>
      </c>
      <c r="G24" s="13">
        <v>7.4014</v>
      </c>
      <c r="H24" s="13">
        <v>10.2526</v>
      </c>
      <c r="I24" s="13">
        <v>10.9936</v>
      </c>
      <c r="J24" s="13">
        <v>4.3675</v>
      </c>
      <c r="K24" s="13">
        <v>6.5512</v>
      </c>
      <c r="L24" s="13">
        <v>5.4104</v>
      </c>
      <c r="M24" s="13">
        <v>6.8155</v>
      </c>
      <c r="N24" s="13">
        <v>5.5426</v>
      </c>
      <c r="O24" s="13">
        <v>4.9821</v>
      </c>
      <c r="P24" s="13">
        <v>5.8025</v>
      </c>
      <c r="Q24" s="13">
        <v>4.9454</v>
      </c>
    </row>
    <row r="25" spans="2:17" ht="15" customHeight="1">
      <c r="B25" s="15"/>
      <c r="C25" s="11" t="str">
        <f>IF(C24&lt;=$J$2,IF(C26&gt;$J$2,$J$2,"NN"),"NN")</f>
        <v>NN</v>
      </c>
      <c r="D25" s="16"/>
      <c r="E25" s="31" t="e">
        <f>ROUND(((E24-E26)/(C26-C24)*(C26-C25))+E26,4)</f>
        <v>#VALUE!</v>
      </c>
      <c r="F25" s="31" t="e">
        <f>ROUND(((F24-F26)/(C26-C24)*(C26-C25))+F26,4)</f>
        <v>#VALUE!</v>
      </c>
      <c r="G25" s="31" t="e">
        <f>ROUND(((G24-G26)/(C26-C24)*(C26-C25))+G26,4)</f>
        <v>#VALUE!</v>
      </c>
      <c r="H25" s="31" t="e">
        <f>ROUND(((H24-H26)/(C26-C24)*(C26-C25))+H26,4)</f>
        <v>#VALUE!</v>
      </c>
      <c r="I25" s="31" t="e">
        <f>ROUND(((I24-I26)/(C26-C24)*(C26-C25))+I26,4)</f>
        <v>#VALUE!</v>
      </c>
      <c r="J25" s="31" t="e">
        <f>ROUND(((J24-J26)/(C26-C24)*(C26-C25))+J26,4)</f>
        <v>#VALUE!</v>
      </c>
      <c r="K25" s="31" t="e">
        <f>ROUND(((K24-K26)/(C26-C24)*(C26-C25))+K26,4)</f>
        <v>#VALUE!</v>
      </c>
      <c r="L25" s="31" t="e">
        <f>ROUND(((L24-L26)/(C26-C24)*(C26-C25))+L26,4)</f>
        <v>#VALUE!</v>
      </c>
      <c r="M25" s="31" t="e">
        <f>ROUND(((M24-M26)/(C26-C24)*(C26-C25))+M26,4)</f>
        <v>#VALUE!</v>
      </c>
      <c r="N25" s="31" t="e">
        <f>ROUND(((N24-N26)/(C26-C24)*(C26-C25))+N26,4)</f>
        <v>#VALUE!</v>
      </c>
      <c r="O25" s="31" t="e">
        <f>ROUND(((O24-O26)/(C26-C24)*(C26-C25))+O26,4)</f>
        <v>#VALUE!</v>
      </c>
      <c r="P25" s="31" t="e">
        <f>ROUND(((P24-P26)/(C26-C24)*(C26-C25))+P26,4)</f>
        <v>#VALUE!</v>
      </c>
      <c r="Q25" s="31" t="e">
        <f>ROUND(((Q24-Q26)/(C26-C24)*(C26-C25))+Q26,4)</f>
        <v>#VALUE!</v>
      </c>
    </row>
    <row r="26" spans="2:17" ht="15" customHeight="1">
      <c r="B26" s="10" t="s">
        <v>19</v>
      </c>
      <c r="C26" s="11">
        <v>77468.53</v>
      </c>
      <c r="D26" s="12" t="s">
        <v>20</v>
      </c>
      <c r="E26" s="13">
        <v>4.8066</v>
      </c>
      <c r="F26" s="13">
        <v>6.3071</v>
      </c>
      <c r="G26" s="13">
        <v>6.8249</v>
      </c>
      <c r="H26" s="13">
        <v>9.454</v>
      </c>
      <c r="I26" s="13">
        <v>10.1373</v>
      </c>
      <c r="J26" s="13">
        <v>3.9465</v>
      </c>
      <c r="K26" s="13">
        <v>5.9197</v>
      </c>
      <c r="L26" s="13">
        <v>4.8888</v>
      </c>
      <c r="M26" s="13">
        <v>6.1585</v>
      </c>
      <c r="N26" s="13">
        <v>5.0491</v>
      </c>
      <c r="O26" s="13">
        <v>4.3759</v>
      </c>
      <c r="P26" s="13">
        <v>5.0965</v>
      </c>
      <c r="Q26" s="13">
        <v>4.4146</v>
      </c>
    </row>
    <row r="27" spans="2:17" ht="15" customHeight="1">
      <c r="B27" s="10"/>
      <c r="C27" s="11" t="str">
        <f>IF(C26&lt;=$J$2,IF(C28&gt;$J$2,$J$2,"NN"),"NN")</f>
        <v>NN</v>
      </c>
      <c r="D27" s="12"/>
      <c r="E27" s="31" t="e">
        <f>ROUND(((E26-E28)/(C28-C26)*(C28-C27))+E28,4)</f>
        <v>#VALUE!</v>
      </c>
      <c r="F27" s="31" t="e">
        <f>ROUND(((F26-F28)/(C28-C26)*(C28-C27))+F28,4)</f>
        <v>#VALUE!</v>
      </c>
      <c r="G27" s="31" t="e">
        <f>ROUND(((G26-G28)/(C28-C26)*(C28-C27))+G28,4)</f>
        <v>#VALUE!</v>
      </c>
      <c r="H27" s="31" t="e">
        <f>ROUND(((H26-H28)/(C28-C26)*(C28-C27))+H28,4)</f>
        <v>#VALUE!</v>
      </c>
      <c r="I27" s="31" t="e">
        <f>ROUND(((I26-I28)/(C28-C26)*(C28-C27))+I28,4)</f>
        <v>#VALUE!</v>
      </c>
      <c r="J27" s="31" t="e">
        <f>ROUND(((J26-J28)/(C28-C26)*(C28-C27))+J28,4)</f>
        <v>#VALUE!</v>
      </c>
      <c r="K27" s="31" t="e">
        <f>ROUND(((K26-K28)/(C28-C26)*(C28-C27))+K28,4)</f>
        <v>#VALUE!</v>
      </c>
      <c r="L27" s="31" t="e">
        <f>ROUND(((L26-L28)/(C28-C26)*(C28-C27))+L28,4)</f>
        <v>#VALUE!</v>
      </c>
      <c r="M27" s="31" t="e">
        <f>ROUND(((M26-M28)/(C28-C26)*(C28-C27))+M28,4)</f>
        <v>#VALUE!</v>
      </c>
      <c r="N27" s="31" t="e">
        <f>ROUND(((N26-N28)/(C28-C26)*(C28-C27))+N28,4)</f>
        <v>#VALUE!</v>
      </c>
      <c r="O27" s="31" t="e">
        <f>ROUND(((O26-O28)/(C28-C26)*(C28-C27))+O28,4)</f>
        <v>#VALUE!</v>
      </c>
      <c r="P27" s="31" t="e">
        <f>ROUND(((P26-P28)/(C28-C26)*(C28-C27))+P28,4)</f>
        <v>#VALUE!</v>
      </c>
      <c r="Q27" s="31" t="e">
        <f>ROUND(((Q26-Q28)/(C28-C26)*(C28-C27))+Q28,4)</f>
        <v>#VALUE!</v>
      </c>
    </row>
    <row r="28" spans="2:17" ht="15" customHeight="1">
      <c r="B28" s="10" t="s">
        <v>19</v>
      </c>
      <c r="C28" s="11">
        <v>103291.38</v>
      </c>
      <c r="D28" s="12" t="s">
        <v>20</v>
      </c>
      <c r="E28" s="13">
        <v>4.5379</v>
      </c>
      <c r="F28" s="13">
        <v>5.9544</v>
      </c>
      <c r="G28" s="13">
        <v>6.4433</v>
      </c>
      <c r="H28" s="13">
        <v>8.9254</v>
      </c>
      <c r="I28" s="13">
        <v>9.5705</v>
      </c>
      <c r="J28" s="13">
        <v>3.6726</v>
      </c>
      <c r="K28" s="13">
        <v>5.5089</v>
      </c>
      <c r="L28" s="13">
        <v>4.5496</v>
      </c>
      <c r="M28" s="13">
        <v>5.7312</v>
      </c>
      <c r="N28" s="13">
        <v>4.7258</v>
      </c>
      <c r="O28" s="13">
        <v>3.991</v>
      </c>
      <c r="P28" s="13">
        <v>4.6482</v>
      </c>
      <c r="Q28" s="13">
        <v>4.073</v>
      </c>
    </row>
    <row r="29" spans="2:17" ht="15" customHeight="1">
      <c r="B29" s="10"/>
      <c r="C29" s="11" t="str">
        <f>IF(C28&lt;=$J$2,IF(C30&gt;$J$2,$J$2,"NN"),"NN")</f>
        <v>NN</v>
      </c>
      <c r="D29" s="12"/>
      <c r="E29" s="31" t="e">
        <f>ROUND(((E28-E30)/(C30-C28)*(C30-C29))+E30,4)</f>
        <v>#VALUE!</v>
      </c>
      <c r="F29" s="31" t="e">
        <f>ROUND(((F28-F30)/(C30-C28)*(C30-C29))+F30,4)</f>
        <v>#VALUE!</v>
      </c>
      <c r="G29" s="31" t="e">
        <f>ROUND(((G28-G30)/(C30-C28)*(C30-C29))+G30,4)</f>
        <v>#VALUE!</v>
      </c>
      <c r="H29" s="31" t="e">
        <f>ROUND(((H28-H30)/(C30-C28)*(C30-C29))+H30,4)</f>
        <v>#VALUE!</v>
      </c>
      <c r="I29" s="31" t="e">
        <f>ROUND(((I28-I30)/(C30-C28)*(C30-C29))+I30,4)</f>
        <v>#VALUE!</v>
      </c>
      <c r="J29" s="31" t="e">
        <f>ROUND(((J28-J30)/(C30-C28)*(C30-C29))+J30,4)</f>
        <v>#VALUE!</v>
      </c>
      <c r="K29" s="31" t="e">
        <f>ROUND(((K28-K30)/(C30-C28)*(C30-C29))+K30,4)</f>
        <v>#VALUE!</v>
      </c>
      <c r="L29" s="31" t="e">
        <f>ROUND(((L28-L30)/(C30-C28)*(C30-C29))+L30,4)</f>
        <v>#VALUE!</v>
      </c>
      <c r="M29" s="31" t="e">
        <f>ROUND(((M28-M30)/(C30-C28)*(C30-C29))+M30,4)</f>
        <v>#VALUE!</v>
      </c>
      <c r="N29" s="31" t="e">
        <f>ROUND(((N28-N30)/(C30-C28)*(C30-C29))+N30,4)</f>
        <v>#VALUE!</v>
      </c>
      <c r="O29" s="31" t="e">
        <f>ROUND(((O28-O30)/(C30-C28)*(C30-C29))+O30,4)</f>
        <v>#VALUE!</v>
      </c>
      <c r="P29" s="31" t="e">
        <f>ROUND(((P28-P30)/(C30-C28)*(C30-C29))+P30,4)</f>
        <v>#VALUE!</v>
      </c>
      <c r="Q29" s="31" t="e">
        <f>ROUND(((Q28-Q30)/(C30-C28)*(C30-C29))+Q30,4)</f>
        <v>#VALUE!</v>
      </c>
    </row>
    <row r="30" spans="2:17" ht="15" customHeight="1">
      <c r="B30" s="10" t="s">
        <v>19</v>
      </c>
      <c r="C30" s="11">
        <v>154937.07</v>
      </c>
      <c r="D30" s="12" t="s">
        <v>20</v>
      </c>
      <c r="E30" s="13">
        <v>4.1811</v>
      </c>
      <c r="F30" s="13">
        <v>5.4906</v>
      </c>
      <c r="G30" s="13">
        <v>5.9414</v>
      </c>
      <c r="H30" s="13">
        <v>8.2302</v>
      </c>
      <c r="I30" s="13">
        <v>8.825</v>
      </c>
      <c r="J30" s="13">
        <v>3.3186</v>
      </c>
      <c r="K30" s="13">
        <v>4.9779</v>
      </c>
      <c r="L30" s="13">
        <v>4.111</v>
      </c>
      <c r="M30" s="13">
        <v>5.1787</v>
      </c>
      <c r="N30" s="13">
        <v>4.3051</v>
      </c>
      <c r="O30" s="13">
        <v>3.5054</v>
      </c>
      <c r="P30" s="13">
        <v>4.0826</v>
      </c>
      <c r="Q30" s="13">
        <v>3.6358</v>
      </c>
    </row>
    <row r="31" spans="2:17" ht="15" customHeight="1">
      <c r="B31" s="10"/>
      <c r="C31" s="11" t="str">
        <f>IF(C30&lt;=$J$2,IF(C32&gt;$J$2,$J$2,"NN"),"NN")</f>
        <v>NN</v>
      </c>
      <c r="D31" s="12"/>
      <c r="E31" s="31" t="e">
        <f>ROUND(((E30-E32)/(C32-C30)*(C32-C31))+E32,4)</f>
        <v>#VALUE!</v>
      </c>
      <c r="F31" s="31" t="e">
        <f>ROUND(((F30-F32)/(C32-C30)*(C32-C31))+F32,4)</f>
        <v>#VALUE!</v>
      </c>
      <c r="G31" s="31" t="e">
        <f>ROUND(((G30-G32)/(C32-C30)*(C32-C31))+G32,4)</f>
        <v>#VALUE!</v>
      </c>
      <c r="H31" s="31" t="e">
        <f>ROUND(((H30-H32)/(C32-C30)*(C32-C31))+H32,4)</f>
        <v>#VALUE!</v>
      </c>
      <c r="I31" s="31" t="e">
        <f>ROUND(((I30-I32)/(C32-C30)*(C32-C31))+I32,4)</f>
        <v>#VALUE!</v>
      </c>
      <c r="J31" s="31" t="e">
        <f>ROUND(((J30-J32)/(C32-C30)*(C32-C31))+J32,4)</f>
        <v>#VALUE!</v>
      </c>
      <c r="K31" s="31" t="e">
        <f>ROUND(((K30-K32)/(C32-C30)*(C32-C31))+K32,4)</f>
        <v>#VALUE!</v>
      </c>
      <c r="L31" s="31" t="e">
        <f>ROUND(((L30-L32)/(C32-C30)*(C32-C31))+L32,4)</f>
        <v>#VALUE!</v>
      </c>
      <c r="M31" s="31" t="e">
        <f>ROUND(((M30-M32)/(C32-C30)*(C32-C31))+M32,4)</f>
        <v>#VALUE!</v>
      </c>
      <c r="N31" s="31" t="e">
        <f>ROUND(((N30-N32)/(C32-C30)*(C32-C31))+N32,4)</f>
        <v>#VALUE!</v>
      </c>
      <c r="O31" s="31" t="e">
        <f>ROUND(((O30-O32)/(C32-C30)*(C32-C31))+O32,4)</f>
        <v>#VALUE!</v>
      </c>
      <c r="P31" s="31" t="e">
        <f>ROUND(((P30-P32)/(C32-C30)*(C32-C31))+P32,4)</f>
        <v>#VALUE!</v>
      </c>
      <c r="Q31" s="31" t="e">
        <f>ROUND(((Q30-Q32)/(C32-C30)*(C32-C31))+Q32,4)</f>
        <v>#VALUE!</v>
      </c>
    </row>
    <row r="32" spans="2:17" ht="15" customHeight="1">
      <c r="B32" s="10" t="s">
        <v>19</v>
      </c>
      <c r="C32" s="11">
        <v>206582.76</v>
      </c>
      <c r="D32" s="12" t="s">
        <v>20</v>
      </c>
      <c r="E32" s="13">
        <v>3.9505</v>
      </c>
      <c r="F32" s="13">
        <v>5.1836</v>
      </c>
      <c r="G32" s="13">
        <v>5.6092</v>
      </c>
      <c r="H32" s="13">
        <v>7.77</v>
      </c>
      <c r="I32" s="13">
        <v>8.3316</v>
      </c>
      <c r="J32" s="13">
        <v>3.0883</v>
      </c>
      <c r="K32" s="13">
        <v>4.6324</v>
      </c>
      <c r="L32" s="13">
        <v>3.8257</v>
      </c>
      <c r="M32" s="13">
        <v>4.8193</v>
      </c>
      <c r="N32" s="13">
        <v>4.0294</v>
      </c>
      <c r="O32" s="13">
        <v>3.1971</v>
      </c>
      <c r="P32" s="13">
        <v>3.7236</v>
      </c>
      <c r="Q32" s="13">
        <v>3.3545</v>
      </c>
    </row>
    <row r="33" spans="2:17" ht="15" customHeight="1">
      <c r="B33" s="10"/>
      <c r="C33" s="11" t="str">
        <f>IF(C32&lt;=$J$2,IF(C34&gt;$J$2,$J$2,"NN"),"NN")</f>
        <v>NN</v>
      </c>
      <c r="D33" s="12"/>
      <c r="E33" s="31" t="e">
        <f>ROUND(((E32-E34)/(C34-C32)*(C34-C33))+E34,4)</f>
        <v>#VALUE!</v>
      </c>
      <c r="F33" s="31" t="e">
        <f>ROUND(((F32-F34)/(C34-C32)*(C34-C33))+F34,4)</f>
        <v>#VALUE!</v>
      </c>
      <c r="G33" s="31" t="e">
        <f>ROUND(((G32-G34)/(C34-C32)*(C34-C33))+G34,4)</f>
        <v>#VALUE!</v>
      </c>
      <c r="H33" s="31" t="e">
        <f>ROUND(((H32-H34)/(C34-C32)*(C34-C33))+H34,4)</f>
        <v>#VALUE!</v>
      </c>
      <c r="I33" s="31" t="e">
        <f>ROUND(((I32-I34)/(C34-C32)*(C34-C33))+I34,4)</f>
        <v>#VALUE!</v>
      </c>
      <c r="J33" s="31" t="e">
        <f>ROUND(((J32-J34)/(C34-C32)*(C34-C33))+J34,4)</f>
        <v>#VALUE!</v>
      </c>
      <c r="K33" s="31" t="e">
        <f>ROUND(((K32-K34)/(C34-C32)*(C34-C33))+K34,4)</f>
        <v>#VALUE!</v>
      </c>
      <c r="L33" s="31" t="e">
        <f>ROUND(((L32-L34)/(C34-C32)*(C34-C33))+L34,4)</f>
        <v>#VALUE!</v>
      </c>
      <c r="M33" s="31" t="e">
        <f>ROUND(((M32-M34)/(C34-C32)*(C34-C33))+M34,4)</f>
        <v>#VALUE!</v>
      </c>
      <c r="N33" s="31" t="e">
        <f>ROUND(((N32-N34)/(C34-C32)*(C34-C33))+N34,4)</f>
        <v>#VALUE!</v>
      </c>
      <c r="O33" s="31" t="e">
        <f>ROUND(((O32-O34)/(C34-C32)*(C34-C33))+O34,4)</f>
        <v>#VALUE!</v>
      </c>
      <c r="P33" s="31" t="e">
        <f>ROUND(((P32-P34)/(C34-C32)*(C34-C33))+P34,4)</f>
        <v>#VALUE!</v>
      </c>
      <c r="Q33" s="31" t="e">
        <f>ROUND(((Q32-Q34)/(C34-C32)*(C34-C33))+Q34,4)</f>
        <v>#VALUE!</v>
      </c>
    </row>
    <row r="34" spans="2:17" ht="15" customHeight="1">
      <c r="B34" s="10" t="s">
        <v>19</v>
      </c>
      <c r="C34" s="11">
        <v>258228.45</v>
      </c>
      <c r="D34" s="12" t="s">
        <v>20</v>
      </c>
      <c r="E34" s="13">
        <v>3.778</v>
      </c>
      <c r="F34" s="13">
        <v>4.9574</v>
      </c>
      <c r="G34" s="13">
        <v>5.3644</v>
      </c>
      <c r="H34" s="13">
        <v>7.4309</v>
      </c>
      <c r="I34" s="13">
        <v>7.968</v>
      </c>
      <c r="J34" s="13">
        <v>2.9207</v>
      </c>
      <c r="K34" s="13">
        <v>4.3811</v>
      </c>
      <c r="L34" s="13">
        <v>3.6182</v>
      </c>
      <c r="M34" s="13">
        <v>4.5578</v>
      </c>
      <c r="N34" s="13">
        <v>3.8278</v>
      </c>
      <c r="O34" s="13">
        <v>2.9768</v>
      </c>
      <c r="P34" s="13">
        <v>3.467</v>
      </c>
      <c r="Q34" s="13">
        <v>3.1513</v>
      </c>
    </row>
    <row r="35" spans="2:17" ht="15" customHeight="1">
      <c r="B35" s="10"/>
      <c r="C35" s="11" t="str">
        <f>IF(C34&lt;=$J$2,IF(C36&gt;$J$2,$J$2,"NN"),"NN")</f>
        <v>NN</v>
      </c>
      <c r="D35" s="12"/>
      <c r="E35" s="31" t="e">
        <f>ROUND(((E34-E36)/(C36-C34)*(C36-C35))+E36,4)</f>
        <v>#VALUE!</v>
      </c>
      <c r="F35" s="31" t="e">
        <f>ROUND(((F34-F36)/(C36-C34)*(C36-C35))+F36,4)</f>
        <v>#VALUE!</v>
      </c>
      <c r="G35" s="31" t="e">
        <f>ROUND(((G34-G36)/(C36-C34)*(C36-C35))+G36,4)</f>
        <v>#VALUE!</v>
      </c>
      <c r="H35" s="31" t="e">
        <f>ROUND(((H34-H36)/(C36-C34)*(C36-C35))+H36,4)</f>
        <v>#VALUE!</v>
      </c>
      <c r="I35" s="31" t="e">
        <f>ROUND(((I34-I36)/(C36-C34)*(C36-C35))+I36,4)</f>
        <v>#VALUE!</v>
      </c>
      <c r="J35" s="31" t="e">
        <f>ROUND(((J34-J36)/(C36-C34)*(C36-C35))+J36,4)</f>
        <v>#VALUE!</v>
      </c>
      <c r="K35" s="31" t="e">
        <f>ROUND(((K34-K36)/(C36-C34)*(C36-C35))+K36,4)</f>
        <v>#VALUE!</v>
      </c>
      <c r="L35" s="31" t="e">
        <f>ROUND(((L34-L36)/(C36-C34)*(C36-C35))+L36,4)</f>
        <v>#VALUE!</v>
      </c>
      <c r="M35" s="31" t="e">
        <f>ROUND(((M34-M36)/(C36-C34)*(C36-C35))+M36,4)</f>
        <v>#VALUE!</v>
      </c>
      <c r="N35" s="31" t="e">
        <f>ROUND(((N34-N36)/(C36-C34)*(C36-C35))+N36,4)</f>
        <v>#VALUE!</v>
      </c>
      <c r="O35" s="31" t="e">
        <f>ROUND(((O34-O36)/(C36-C34)*(C36-C35))+O36,4)</f>
        <v>#VALUE!</v>
      </c>
      <c r="P35" s="31" t="e">
        <f>ROUND(((P34-P36)/(C36-C34)*(C36-C35))+P36,4)</f>
        <v>#VALUE!</v>
      </c>
      <c r="Q35" s="31" t="e">
        <f>ROUND(((Q34-Q36)/(C36-C34)*(C36-C35))+Q36,4)</f>
        <v>#VALUE!</v>
      </c>
    </row>
    <row r="36" spans="2:17" ht="15" customHeight="1">
      <c r="B36" s="10" t="s">
        <v>19</v>
      </c>
      <c r="C36" s="11">
        <v>361519.83</v>
      </c>
      <c r="D36" s="12" t="s">
        <v>20</v>
      </c>
      <c r="E36" s="13">
        <v>3.5322</v>
      </c>
      <c r="F36" s="13">
        <v>4.6348</v>
      </c>
      <c r="G36" s="13">
        <v>5.0153</v>
      </c>
      <c r="H36" s="13">
        <v>6.9473</v>
      </c>
      <c r="I36" s="13">
        <v>7.4194</v>
      </c>
      <c r="J36" s="13">
        <v>2.6851</v>
      </c>
      <c r="K36" s="13">
        <v>4.0276</v>
      </c>
      <c r="L36" s="13">
        <v>3.3262</v>
      </c>
      <c r="M36" s="13">
        <v>4.1901</v>
      </c>
      <c r="N36" s="13">
        <v>3.5428</v>
      </c>
      <c r="O36" s="13">
        <v>2.6729</v>
      </c>
      <c r="P36" s="13">
        <v>3.1131</v>
      </c>
      <c r="Q36" s="13">
        <v>2.8679</v>
      </c>
    </row>
    <row r="37" spans="2:17" ht="15" customHeight="1">
      <c r="B37" s="10"/>
      <c r="C37" s="11" t="str">
        <f>IF(C36&lt;$J$2,IF(C38&gt;$J$2,$J$2,"NN"),"NN")</f>
        <v>NN</v>
      </c>
      <c r="D37" s="12"/>
      <c r="E37" s="31" t="e">
        <f>ROUND(((E36-E38)/(C38-C36)*(C38-C37))+E38,4)</f>
        <v>#VALUE!</v>
      </c>
      <c r="F37" s="31" t="e">
        <f>ROUND(((F36-F38)/(C38-C36)*(C38-C37))+F38,4)</f>
        <v>#VALUE!</v>
      </c>
      <c r="G37" s="31" t="e">
        <f>ROUND(((G36-G38)/(C38-C36)*(C38-C37))+G38,4)</f>
        <v>#VALUE!</v>
      </c>
      <c r="H37" s="31" t="e">
        <f>ROUND(((H36-H38)/(C38-C36)*(C38-C37))+H38,4)</f>
        <v>#VALUE!</v>
      </c>
      <c r="I37" s="31" t="e">
        <f>ROUND(((I36-I38)/(C38-C36)*(C38-C37))+I38,4)</f>
        <v>#VALUE!</v>
      </c>
      <c r="J37" s="31" t="e">
        <f>ROUND(((J36-J38)/(C38-C36)*(C38-C37))+J38,4)</f>
        <v>#VALUE!</v>
      </c>
      <c r="K37" s="31" t="e">
        <f>ROUND(((K36-K38)/(C38-C36)*(C38-C37))+K38,4)</f>
        <v>#VALUE!</v>
      </c>
      <c r="L37" s="31" t="e">
        <f>ROUND(((L36-L38)/(C38-C36)*(C38-C37))+L38,4)</f>
        <v>#VALUE!</v>
      </c>
      <c r="M37" s="31" t="e">
        <f>ROUND(((M36-M38)/(C38-C36)*(C38-C37))+M38,4)</f>
        <v>#VALUE!</v>
      </c>
      <c r="N37" s="31" t="e">
        <f>ROUND(((N36-N38)/(C38-C36)*(C38-C37))+N38,4)</f>
        <v>#VALUE!</v>
      </c>
      <c r="O37" s="31" t="e">
        <f>ROUND(((O36-O38)/(C38-C36)*(C38-C37))+O38,4)</f>
        <v>#VALUE!</v>
      </c>
      <c r="P37" s="31" t="e">
        <f>ROUND(((P36-P38)/(C38-C36)*(C38-C37))+P38,4)</f>
        <v>#VALUE!</v>
      </c>
      <c r="Q37" s="31" t="e">
        <f>ROUND(((Q36-Q38)/(C38-C36)*(C38-C37))+Q38,4)</f>
        <v>#VALUE!</v>
      </c>
    </row>
    <row r="38" spans="2:17" ht="15" customHeight="1" thickBot="1">
      <c r="B38" s="17" t="s">
        <v>19</v>
      </c>
      <c r="C38" s="18">
        <v>516456.9</v>
      </c>
      <c r="D38" s="19" t="s">
        <v>20</v>
      </c>
      <c r="E38" s="20">
        <v>3.289</v>
      </c>
      <c r="F38" s="20">
        <v>4.3157</v>
      </c>
      <c r="G38" s="20">
        <v>4.67</v>
      </c>
      <c r="H38" s="20">
        <v>6.4689</v>
      </c>
      <c r="I38" s="20">
        <v>6.9365</v>
      </c>
      <c r="J38" s="20">
        <v>2.456</v>
      </c>
      <c r="K38" s="20">
        <v>3.684</v>
      </c>
      <c r="L38" s="20">
        <v>3.0425</v>
      </c>
      <c r="M38" s="20">
        <v>3.8327</v>
      </c>
      <c r="N38" s="20">
        <v>3.2637</v>
      </c>
      <c r="O38" s="20">
        <v>2.3846</v>
      </c>
      <c r="P38" s="20">
        <v>2.7772</v>
      </c>
      <c r="Q38" s="20">
        <v>2.5954</v>
      </c>
    </row>
    <row r="39" spans="2:17" ht="15" customHeight="1" thickBot="1">
      <c r="B39" s="27" t="s">
        <v>19</v>
      </c>
      <c r="C39" s="28" t="str">
        <f>IF(C38&lt;$J$2,$J$2,"NN")</f>
        <v>NN</v>
      </c>
      <c r="D39" s="29" t="s">
        <v>20</v>
      </c>
      <c r="E39" s="30" t="e">
        <f>E38*($C$39/$C$38)^E$9</f>
        <v>#VALUE!</v>
      </c>
      <c r="F39" s="30" t="e">
        <f aca="true" t="shared" si="0" ref="F39:Q39">F38*($C$39/$C$38)^F$9</f>
        <v>#VALUE!</v>
      </c>
      <c r="G39" s="30" t="e">
        <f t="shared" si="0"/>
        <v>#VALUE!</v>
      </c>
      <c r="H39" s="30" t="e">
        <f t="shared" si="0"/>
        <v>#VALUE!</v>
      </c>
      <c r="I39" s="30" t="e">
        <f t="shared" si="0"/>
        <v>#VALUE!</v>
      </c>
      <c r="J39" s="30" t="e">
        <f t="shared" si="0"/>
        <v>#VALUE!</v>
      </c>
      <c r="K39" s="30" t="e">
        <f t="shared" si="0"/>
        <v>#VALUE!</v>
      </c>
      <c r="L39" s="30" t="e">
        <f t="shared" si="0"/>
        <v>#VALUE!</v>
      </c>
      <c r="M39" s="30" t="e">
        <f t="shared" si="0"/>
        <v>#VALUE!</v>
      </c>
      <c r="N39" s="30" t="e">
        <f t="shared" si="0"/>
        <v>#VALUE!</v>
      </c>
      <c r="O39" s="30" t="e">
        <f t="shared" si="0"/>
        <v>#VALUE!</v>
      </c>
      <c r="P39" s="30" t="e">
        <f t="shared" si="0"/>
        <v>#VALUE!</v>
      </c>
      <c r="Q39" s="30" t="e">
        <f t="shared" si="0"/>
        <v>#VALUE!</v>
      </c>
    </row>
    <row r="40" spans="5:17" ht="12.7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3.5">
      <c r="B41" s="21" t="s">
        <v>24</v>
      </c>
      <c r="E41" s="3"/>
      <c r="F41" s="3"/>
      <c r="G41" s="3"/>
      <c r="H41" s="3"/>
      <c r="I41" s="3"/>
      <c r="J41" s="3"/>
      <c r="K41" s="3"/>
      <c r="L41" s="3"/>
      <c r="M41" s="3"/>
      <c r="N41" s="3"/>
      <c r="P41" s="3"/>
      <c r="Q41" s="22" t="s">
        <v>26</v>
      </c>
    </row>
    <row r="42" spans="5:17" ht="12.7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</sheetData>
  <sheetProtection password="C71F" sheet="1" objects="1" scenarios="1"/>
  <mergeCells count="10">
    <mergeCell ref="B6:D8"/>
    <mergeCell ref="B2:I2"/>
    <mergeCell ref="J2:K2"/>
    <mergeCell ref="O3:Q5"/>
    <mergeCell ref="E6:I6"/>
    <mergeCell ref="J6:N6"/>
    <mergeCell ref="O6:Q6"/>
    <mergeCell ref="E7:I7"/>
    <mergeCell ref="J7:N7"/>
    <mergeCell ref="O7:Q7"/>
  </mergeCells>
  <conditionalFormatting sqref="C10:C39">
    <cfRule type="cellIs" priority="1" dxfId="0" operator="equal" stopIfTrue="1">
      <formula>$J$2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savini</dc:creator>
  <cp:keywords/>
  <dc:description/>
  <cp:lastModifiedBy>andrea savini</cp:lastModifiedBy>
  <dcterms:created xsi:type="dcterms:W3CDTF">2008-11-04T14:50:06Z</dcterms:created>
  <dcterms:modified xsi:type="dcterms:W3CDTF">2008-12-04T09:02:16Z</dcterms:modified>
  <cp:category/>
  <cp:version/>
  <cp:contentType/>
  <cp:contentStatus/>
</cp:coreProperties>
</file>